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19320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13" i="1"/>
  <c r="M7"/>
  <c r="M11"/>
  <c r="L5"/>
  <c r="L6"/>
  <c r="L9"/>
  <c r="L10"/>
  <c r="O13"/>
  <c r="J13"/>
  <c r="M13" s="1"/>
  <c r="H13"/>
  <c r="F13"/>
  <c r="D13"/>
  <c r="O4"/>
  <c r="O5"/>
  <c r="O6"/>
  <c r="O7"/>
  <c r="O8"/>
  <c r="O9"/>
  <c r="O10"/>
  <c r="O11"/>
  <c r="O3"/>
  <c r="J4"/>
  <c r="J5"/>
  <c r="J6"/>
  <c r="M6" s="1"/>
  <c r="J7"/>
  <c r="J8"/>
  <c r="J9"/>
  <c r="J10"/>
  <c r="M10" s="1"/>
  <c r="J11"/>
  <c r="J3"/>
  <c r="F4"/>
  <c r="M4" s="1"/>
  <c r="F5"/>
  <c r="M5" s="1"/>
  <c r="F6"/>
  <c r="F7"/>
  <c r="F8"/>
  <c r="M8" s="1"/>
  <c r="F9"/>
  <c r="M9" s="1"/>
  <c r="F10"/>
  <c r="F11"/>
  <c r="F3"/>
  <c r="M3" s="1"/>
  <c r="H4"/>
  <c r="H5"/>
  <c r="H6"/>
  <c r="H7"/>
  <c r="H8"/>
  <c r="H9"/>
  <c r="H10"/>
  <c r="H11"/>
  <c r="H3"/>
  <c r="D4"/>
  <c r="L4" s="1"/>
  <c r="D5"/>
  <c r="D6"/>
  <c r="D7"/>
  <c r="L7" s="1"/>
  <c r="D8"/>
  <c r="L8" s="1"/>
  <c r="D9"/>
  <c r="D10"/>
  <c r="D11"/>
  <c r="L11" s="1"/>
  <c r="D3"/>
  <c r="L3" s="1"/>
  <c r="N3" l="1"/>
  <c r="N10"/>
  <c r="N6"/>
  <c r="N8"/>
  <c r="N4"/>
  <c r="N9"/>
  <c r="N5"/>
  <c r="N13"/>
  <c r="N11"/>
  <c r="N7"/>
</calcChain>
</file>

<file path=xl/sharedStrings.xml><?xml version="1.0" encoding="utf-8"?>
<sst xmlns="http://schemas.openxmlformats.org/spreadsheetml/2006/main" count="25" uniqueCount="25">
  <si>
    <t>University of California Campus</t>
  </si>
  <si>
    <t>Berkeley</t>
  </si>
  <si>
    <t>Davis</t>
  </si>
  <si>
    <t>Irvine</t>
  </si>
  <si>
    <t>Los Angeles</t>
  </si>
  <si>
    <t>Merced</t>
  </si>
  <si>
    <t>2012 Total Admits</t>
  </si>
  <si>
    <t>2012 OOS</t>
  </si>
  <si>
    <t>2012 Intnl</t>
  </si>
  <si>
    <t>2012 OOS as %</t>
  </si>
  <si>
    <t>2012 Intnl as %</t>
  </si>
  <si>
    <t>2014 Total Admits</t>
  </si>
  <si>
    <t>2014 OOS</t>
  </si>
  <si>
    <t>2014 OOS as %</t>
  </si>
  <si>
    <t>2014 Intnl</t>
  </si>
  <si>
    <t>2014 Intnl as %</t>
  </si>
  <si>
    <t>Riverside</t>
  </si>
  <si>
    <t>San Diego</t>
  </si>
  <si>
    <t>Santa Barbara</t>
  </si>
  <si>
    <t>Santa Cruz</t>
  </si>
  <si>
    <t>% Change of Total Admits</t>
  </si>
  <si>
    <t>System Wide</t>
  </si>
  <si>
    <t>2012 % of Admits not from CA</t>
  </si>
  <si>
    <t>2014 % of Admits not from CA</t>
  </si>
  <si>
    <t>% Change from 2012-2014 Admits NOT from CA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</si>
</sst>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9" fontId="0" fillId="0" borderId="2" xfId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0" fillId="0" borderId="3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9" fontId="0" fillId="2" borderId="3" xfId="0" applyNumberFormat="1" applyFill="1" applyBorder="1" applyAlignment="1">
      <alignment horizontal="left"/>
    </xf>
    <xf numFmtId="9" fontId="0" fillId="2" borderId="2" xfId="1" applyFont="1" applyFill="1" applyBorder="1" applyAlignment="1">
      <alignment horizontal="left"/>
    </xf>
    <xf numFmtId="9" fontId="0" fillId="0" borderId="2" xfId="1" applyFont="1" applyFill="1" applyBorder="1" applyAlignment="1">
      <alignment horizontal="left"/>
    </xf>
    <xf numFmtId="9" fontId="0" fillId="2" borderId="4" xfId="1" applyFont="1" applyFill="1" applyBorder="1" applyAlignment="1">
      <alignment horizontal="left"/>
    </xf>
    <xf numFmtId="0" fontId="0" fillId="0" borderId="4" xfId="0" applyBorder="1" applyAlignment="1">
      <alignment horizontal="left"/>
    </xf>
    <xf numFmtId="9" fontId="0" fillId="0" borderId="3" xfId="0" applyNumberFormat="1" applyFill="1" applyBorder="1" applyAlignment="1">
      <alignment horizontal="left"/>
    </xf>
    <xf numFmtId="9" fontId="0" fillId="0" borderId="4" xfId="1" applyFont="1" applyFill="1" applyBorder="1" applyAlignment="1">
      <alignment horizontal="left"/>
    </xf>
    <xf numFmtId="9" fontId="0" fillId="0" borderId="1" xfId="0" applyNumberFormat="1" applyBorder="1" applyAlignment="1">
      <alignment horizontal="left"/>
    </xf>
    <xf numFmtId="9" fontId="0" fillId="0" borderId="1" xfId="0" applyNumberFormat="1" applyFill="1" applyBorder="1" applyAlignment="1">
      <alignment horizontal="left"/>
    </xf>
    <xf numFmtId="0" fontId="0" fillId="0" borderId="6" xfId="0" applyBorder="1" applyAlignment="1">
      <alignment horizontal="left"/>
    </xf>
    <xf numFmtId="9" fontId="0" fillId="0" borderId="6" xfId="0" applyNumberFormat="1" applyBorder="1" applyAlignment="1">
      <alignment horizontal="left"/>
    </xf>
    <xf numFmtId="9" fontId="0" fillId="0" borderId="6" xfId="1" applyFont="1" applyBorder="1" applyAlignment="1">
      <alignment horizontal="left"/>
    </xf>
    <xf numFmtId="9" fontId="0" fillId="0" borderId="6" xfId="1" applyFont="1" applyFill="1" applyBorder="1" applyAlignment="1">
      <alignment horizontal="left"/>
    </xf>
    <xf numFmtId="9" fontId="0" fillId="0" borderId="6" xfId="0" applyNumberForma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v>2012 Percentage of Admits OOS by Campus</c:v>
          </c:tx>
          <c:cat>
            <c:strRef>
              <c:f>Sheet1!$A$3:$A$13</c:f>
              <c:strCache>
                <c:ptCount val="11"/>
                <c:pt idx="0">
                  <c:v>Berkeley</c:v>
                </c:pt>
                <c:pt idx="1">
                  <c:v>Davis</c:v>
                </c:pt>
                <c:pt idx="2">
                  <c:v>Irvine</c:v>
                </c:pt>
                <c:pt idx="3">
                  <c:v>Los Angeles</c:v>
                </c:pt>
                <c:pt idx="4">
                  <c:v>Merced</c:v>
                </c:pt>
                <c:pt idx="5">
                  <c:v>Riverside</c:v>
                </c:pt>
                <c:pt idx="6">
                  <c:v>San Diego</c:v>
                </c:pt>
                <c:pt idx="7">
                  <c:v>Santa Barbara</c:v>
                </c:pt>
                <c:pt idx="8">
                  <c:v>Santa Cruz</c:v>
                </c:pt>
                <c:pt idx="10">
                  <c:v>System Wide</c:v>
                </c:pt>
              </c:strCache>
            </c:strRef>
          </c:cat>
          <c:val>
            <c:numRef>
              <c:f>Sheet1!$D$3:$D$13</c:f>
              <c:numCache>
                <c:formatCode>0%</c:formatCode>
                <c:ptCount val="11"/>
                <c:pt idx="0">
                  <c:v>0.19542874674029759</c:v>
                </c:pt>
                <c:pt idx="1">
                  <c:v>6.5622504215103378E-2</c:v>
                </c:pt>
                <c:pt idx="2">
                  <c:v>6.8817530041401592E-2</c:v>
                </c:pt>
                <c:pt idx="3">
                  <c:v>0.19728243286962149</c:v>
                </c:pt>
                <c:pt idx="4">
                  <c:v>1.1039092566335831E-2</c:v>
                </c:pt>
                <c:pt idx="5">
                  <c:v>2.4870748299319727E-2</c:v>
                </c:pt>
                <c:pt idx="6">
                  <c:v>0.16661580714067745</c:v>
                </c:pt>
                <c:pt idx="7">
                  <c:v>0.11641389740788977</c:v>
                </c:pt>
                <c:pt idx="8">
                  <c:v>5.4273675762439806E-2</c:v>
                </c:pt>
                <c:pt idx="10">
                  <c:v>0.12839865984132323</c:v>
                </c:pt>
              </c:numCache>
            </c:numRef>
          </c:val>
        </c:ser>
        <c:ser>
          <c:idx val="1"/>
          <c:order val="1"/>
          <c:tx>
            <c:v>2014 Percentage of Admits OOS</c:v>
          </c:tx>
          <c:cat>
            <c:strRef>
              <c:f>Sheet1!$A$3:$A$13</c:f>
              <c:strCache>
                <c:ptCount val="11"/>
                <c:pt idx="0">
                  <c:v>Berkeley</c:v>
                </c:pt>
                <c:pt idx="1">
                  <c:v>Davis</c:v>
                </c:pt>
                <c:pt idx="2">
                  <c:v>Irvine</c:v>
                </c:pt>
                <c:pt idx="3">
                  <c:v>Los Angeles</c:v>
                </c:pt>
                <c:pt idx="4">
                  <c:v>Merced</c:v>
                </c:pt>
                <c:pt idx="5">
                  <c:v>Riverside</c:v>
                </c:pt>
                <c:pt idx="6">
                  <c:v>San Diego</c:v>
                </c:pt>
                <c:pt idx="7">
                  <c:v>Santa Barbara</c:v>
                </c:pt>
                <c:pt idx="8">
                  <c:v>Santa Cruz</c:v>
                </c:pt>
                <c:pt idx="10">
                  <c:v>System Wide</c:v>
                </c:pt>
              </c:strCache>
            </c:strRef>
          </c:cat>
          <c:val>
            <c:numRef>
              <c:f>Sheet1!$F$3:$F$13</c:f>
              <c:numCache>
                <c:formatCode>0%</c:formatCode>
                <c:ptCount val="11"/>
                <c:pt idx="0">
                  <c:v>0.24001563110590074</c:v>
                </c:pt>
                <c:pt idx="1">
                  <c:v>9.9955195307726771E-2</c:v>
                </c:pt>
                <c:pt idx="2">
                  <c:v>8.4461035930937942E-2</c:v>
                </c:pt>
                <c:pt idx="3">
                  <c:v>0.25983502538071068</c:v>
                </c:pt>
                <c:pt idx="4">
                  <c:v>1.5541922290388548E-2</c:v>
                </c:pt>
                <c:pt idx="5">
                  <c:v>3.278274486033237E-2</c:v>
                </c:pt>
                <c:pt idx="6">
                  <c:v>0.15027723418134378</c:v>
                </c:pt>
                <c:pt idx="7">
                  <c:v>0.10175322253077465</c:v>
                </c:pt>
                <c:pt idx="8">
                  <c:v>9.2984121505005179E-2</c:v>
                </c:pt>
                <c:pt idx="10">
                  <c:v>0.14781557589362804</c:v>
                </c:pt>
              </c:numCache>
            </c:numRef>
          </c:val>
        </c:ser>
        <c:dLbls/>
        <c:axId val="62516224"/>
        <c:axId val="62526208"/>
      </c:barChart>
      <c:catAx>
        <c:axId val="62516224"/>
        <c:scaling>
          <c:orientation val="minMax"/>
        </c:scaling>
        <c:axPos val="b"/>
        <c:tickLblPos val="nextTo"/>
        <c:crossAx val="62526208"/>
        <c:crosses val="autoZero"/>
        <c:auto val="1"/>
        <c:lblAlgn val="ctr"/>
        <c:lblOffset val="100"/>
      </c:catAx>
      <c:valAx>
        <c:axId val="62526208"/>
        <c:scaling>
          <c:orientation val="minMax"/>
        </c:scaling>
        <c:axPos val="l"/>
        <c:majorGridlines/>
        <c:numFmt formatCode="0%" sourceLinked="1"/>
        <c:tickLblPos val="nextTo"/>
        <c:crossAx val="6251622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v>2012 Percentage of International Admits by Campus</c:v>
          </c:tx>
          <c:cat>
            <c:strRef>
              <c:f>Sheet1!$A$3:$A$13</c:f>
              <c:strCache>
                <c:ptCount val="11"/>
                <c:pt idx="0">
                  <c:v>Berkeley</c:v>
                </c:pt>
                <c:pt idx="1">
                  <c:v>Davis</c:v>
                </c:pt>
                <c:pt idx="2">
                  <c:v>Irvine</c:v>
                </c:pt>
                <c:pt idx="3">
                  <c:v>Los Angeles</c:v>
                </c:pt>
                <c:pt idx="4">
                  <c:v>Merced</c:v>
                </c:pt>
                <c:pt idx="5">
                  <c:v>Riverside</c:v>
                </c:pt>
                <c:pt idx="6">
                  <c:v>San Diego</c:v>
                </c:pt>
                <c:pt idx="7">
                  <c:v>Santa Barbara</c:v>
                </c:pt>
                <c:pt idx="8">
                  <c:v>Santa Cruz</c:v>
                </c:pt>
                <c:pt idx="10">
                  <c:v>System Wide</c:v>
                </c:pt>
              </c:strCache>
            </c:strRef>
          </c:cat>
          <c:val>
            <c:numRef>
              <c:f>Sheet1!$H$3:$H$13</c:f>
              <c:numCache>
                <c:formatCode>0%</c:formatCode>
                <c:ptCount val="11"/>
                <c:pt idx="0">
                  <c:v>8.7590121184230707E-2</c:v>
                </c:pt>
                <c:pt idx="1">
                  <c:v>9.4817641316887039E-2</c:v>
                </c:pt>
                <c:pt idx="2">
                  <c:v>0.12561849944461273</c:v>
                </c:pt>
                <c:pt idx="3">
                  <c:v>0.20336460692332578</c:v>
                </c:pt>
                <c:pt idx="4">
                  <c:v>2.1673080818310715E-2</c:v>
                </c:pt>
                <c:pt idx="5">
                  <c:v>4.7074829931972789E-2</c:v>
                </c:pt>
                <c:pt idx="6">
                  <c:v>0.15706874754784428</c:v>
                </c:pt>
                <c:pt idx="7">
                  <c:v>8.8308196445826159E-2</c:v>
                </c:pt>
                <c:pt idx="8">
                  <c:v>2.9544542536115569E-2</c:v>
                </c:pt>
                <c:pt idx="10">
                  <c:v>0.10632838869583629</c:v>
                </c:pt>
              </c:numCache>
            </c:numRef>
          </c:val>
        </c:ser>
        <c:ser>
          <c:idx val="1"/>
          <c:order val="1"/>
          <c:tx>
            <c:v>2014 Percentage of International Admits by Campus</c:v>
          </c:tx>
          <c:cat>
            <c:strRef>
              <c:f>Sheet1!$A$3:$A$13</c:f>
              <c:strCache>
                <c:ptCount val="11"/>
                <c:pt idx="0">
                  <c:v>Berkeley</c:v>
                </c:pt>
                <c:pt idx="1">
                  <c:v>Davis</c:v>
                </c:pt>
                <c:pt idx="2">
                  <c:v>Irvine</c:v>
                </c:pt>
                <c:pt idx="3">
                  <c:v>Los Angeles</c:v>
                </c:pt>
                <c:pt idx="4">
                  <c:v>Merced</c:v>
                </c:pt>
                <c:pt idx="5">
                  <c:v>Riverside</c:v>
                </c:pt>
                <c:pt idx="6">
                  <c:v>San Diego</c:v>
                </c:pt>
                <c:pt idx="7">
                  <c:v>Santa Barbara</c:v>
                </c:pt>
                <c:pt idx="8">
                  <c:v>Santa Cruz</c:v>
                </c:pt>
                <c:pt idx="10">
                  <c:v>System Wide</c:v>
                </c:pt>
              </c:strCache>
            </c:strRef>
          </c:cat>
          <c:val>
            <c:numRef>
              <c:f>Sheet1!$J$3:$J$13</c:f>
              <c:numCache>
                <c:formatCode>0%</c:formatCode>
                <c:ptCount val="11"/>
                <c:pt idx="0">
                  <c:v>0.10418132082844861</c:v>
                </c:pt>
                <c:pt idx="1">
                  <c:v>0.17449391063500469</c:v>
                </c:pt>
                <c:pt idx="2">
                  <c:v>0.17757604038518643</c:v>
                </c:pt>
                <c:pt idx="3">
                  <c:v>0.1609771573604061</c:v>
                </c:pt>
                <c:pt idx="4">
                  <c:v>3.2208588957055216E-2</c:v>
                </c:pt>
                <c:pt idx="5">
                  <c:v>7.0212658483608623E-2</c:v>
                </c:pt>
                <c:pt idx="6">
                  <c:v>0.20711024135681669</c:v>
                </c:pt>
                <c:pt idx="7">
                  <c:v>0.1184150536743068</c:v>
                </c:pt>
                <c:pt idx="8">
                  <c:v>0.10709354504659993</c:v>
                </c:pt>
                <c:pt idx="10">
                  <c:v>0.14856386346629827</c:v>
                </c:pt>
              </c:numCache>
            </c:numRef>
          </c:val>
        </c:ser>
        <c:dLbls/>
        <c:axId val="62551552"/>
        <c:axId val="62553088"/>
      </c:barChart>
      <c:catAx>
        <c:axId val="62551552"/>
        <c:scaling>
          <c:orientation val="minMax"/>
        </c:scaling>
        <c:axPos val="b"/>
        <c:tickLblPos val="nextTo"/>
        <c:crossAx val="62553088"/>
        <c:crosses val="autoZero"/>
        <c:auto val="1"/>
        <c:lblAlgn val="ctr"/>
        <c:lblOffset val="100"/>
      </c:catAx>
      <c:valAx>
        <c:axId val="62553088"/>
        <c:scaling>
          <c:orientation val="minMax"/>
        </c:scaling>
        <c:axPos val="l"/>
        <c:majorGridlines/>
        <c:numFmt formatCode="0%" sourceLinked="1"/>
        <c:tickLblPos val="nextTo"/>
        <c:crossAx val="6255155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tx>
            <c:v>2012 % of Total Admits NOT from California</c:v>
          </c:tx>
          <c:cat>
            <c:strRef>
              <c:f>Sheet1!$A$3:$A$13</c:f>
              <c:strCache>
                <c:ptCount val="11"/>
                <c:pt idx="0">
                  <c:v>Berkeley</c:v>
                </c:pt>
                <c:pt idx="1">
                  <c:v>Davis</c:v>
                </c:pt>
                <c:pt idx="2">
                  <c:v>Irvine</c:v>
                </c:pt>
                <c:pt idx="3">
                  <c:v>Los Angeles</c:v>
                </c:pt>
                <c:pt idx="4">
                  <c:v>Merced</c:v>
                </c:pt>
                <c:pt idx="5">
                  <c:v>Riverside</c:v>
                </c:pt>
                <c:pt idx="6">
                  <c:v>San Diego</c:v>
                </c:pt>
                <c:pt idx="7">
                  <c:v>Santa Barbara</c:v>
                </c:pt>
                <c:pt idx="8">
                  <c:v>Santa Cruz</c:v>
                </c:pt>
                <c:pt idx="10">
                  <c:v>System Wide</c:v>
                </c:pt>
              </c:strCache>
            </c:strRef>
          </c:cat>
          <c:val>
            <c:numRef>
              <c:f>Sheet1!$L$3:$L$13</c:f>
              <c:numCache>
                <c:formatCode>0%</c:formatCode>
                <c:ptCount val="11"/>
                <c:pt idx="0">
                  <c:v>0.28301886792452829</c:v>
                </c:pt>
                <c:pt idx="1">
                  <c:v>0.16044014553199043</c:v>
                </c:pt>
                <c:pt idx="2">
                  <c:v>0.19443602948601432</c:v>
                </c:pt>
                <c:pt idx="3">
                  <c:v>0.40064703979294725</c:v>
                </c:pt>
                <c:pt idx="4">
                  <c:v>3.2712173384646548E-2</c:v>
                </c:pt>
                <c:pt idx="5">
                  <c:v>7.1945578231292523E-2</c:v>
                </c:pt>
                <c:pt idx="6">
                  <c:v>0.32368455468852175</c:v>
                </c:pt>
                <c:pt idx="7">
                  <c:v>0.20472209385371593</c:v>
                </c:pt>
                <c:pt idx="8">
                  <c:v>8.3818218298555375E-2</c:v>
                </c:pt>
                <c:pt idx="10">
                  <c:v>0.23472704853715953</c:v>
                </c:pt>
              </c:numCache>
            </c:numRef>
          </c:val>
        </c:ser>
        <c:ser>
          <c:idx val="1"/>
          <c:order val="1"/>
          <c:tx>
            <c:v>2014 % of Total Admits NOT from California</c:v>
          </c:tx>
          <c:cat>
            <c:strRef>
              <c:f>Sheet1!$A$3:$A$13</c:f>
              <c:strCache>
                <c:ptCount val="11"/>
                <c:pt idx="0">
                  <c:v>Berkeley</c:v>
                </c:pt>
                <c:pt idx="1">
                  <c:v>Davis</c:v>
                </c:pt>
                <c:pt idx="2">
                  <c:v>Irvine</c:v>
                </c:pt>
                <c:pt idx="3">
                  <c:v>Los Angeles</c:v>
                </c:pt>
                <c:pt idx="4">
                  <c:v>Merced</c:v>
                </c:pt>
                <c:pt idx="5">
                  <c:v>Riverside</c:v>
                </c:pt>
                <c:pt idx="6">
                  <c:v>San Diego</c:v>
                </c:pt>
                <c:pt idx="7">
                  <c:v>Santa Barbara</c:v>
                </c:pt>
                <c:pt idx="8">
                  <c:v>Santa Cruz</c:v>
                </c:pt>
                <c:pt idx="10">
                  <c:v>System Wide</c:v>
                </c:pt>
              </c:strCache>
            </c:strRef>
          </c:cat>
          <c:val>
            <c:numRef>
              <c:f>Sheet1!$M$3:$M$13</c:f>
              <c:numCache>
                <c:formatCode>0%</c:formatCode>
                <c:ptCount val="11"/>
                <c:pt idx="0">
                  <c:v>0.34419695193434935</c:v>
                </c:pt>
                <c:pt idx="1">
                  <c:v>0.27444910594273147</c:v>
                </c:pt>
                <c:pt idx="2">
                  <c:v>0.26203707631612438</c:v>
                </c:pt>
                <c:pt idx="3">
                  <c:v>0.42081218274111676</c:v>
                </c:pt>
                <c:pt idx="4">
                  <c:v>4.7750511247443762E-2</c:v>
                </c:pt>
                <c:pt idx="5">
                  <c:v>0.102995403343941</c:v>
                </c:pt>
                <c:pt idx="6">
                  <c:v>0.35738747553816047</c:v>
                </c:pt>
                <c:pt idx="7">
                  <c:v>0.22016827620508145</c:v>
                </c:pt>
                <c:pt idx="8">
                  <c:v>0.20007766655160511</c:v>
                </c:pt>
                <c:pt idx="10">
                  <c:v>0.29637943935992628</c:v>
                </c:pt>
              </c:numCache>
            </c:numRef>
          </c:val>
        </c:ser>
        <c:dLbls/>
        <c:axId val="62857216"/>
        <c:axId val="62858752"/>
      </c:barChart>
      <c:catAx>
        <c:axId val="62857216"/>
        <c:scaling>
          <c:orientation val="minMax"/>
        </c:scaling>
        <c:axPos val="b"/>
        <c:tickLblPos val="nextTo"/>
        <c:crossAx val="62858752"/>
        <c:crosses val="autoZero"/>
        <c:auto val="1"/>
        <c:lblAlgn val="ctr"/>
        <c:lblOffset val="100"/>
      </c:catAx>
      <c:valAx>
        <c:axId val="62858752"/>
        <c:scaling>
          <c:orientation val="minMax"/>
        </c:scaling>
        <c:axPos val="l"/>
        <c:majorGridlines/>
        <c:numFmt formatCode="0%" sourceLinked="1"/>
        <c:tickLblPos val="nextTo"/>
        <c:crossAx val="62857216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14</xdr:row>
      <xdr:rowOff>80962</xdr:rowOff>
    </xdr:from>
    <xdr:to>
      <xdr:col>4</xdr:col>
      <xdr:colOff>457200</xdr:colOff>
      <xdr:row>28</xdr:row>
      <xdr:rowOff>157162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161925</xdr:colOff>
      <xdr:row>14</xdr:row>
      <xdr:rowOff>14287</xdr:rowOff>
    </xdr:from>
    <xdr:to>
      <xdr:col>10</xdr:col>
      <xdr:colOff>971550</xdr:colOff>
      <xdr:row>28</xdr:row>
      <xdr:rowOff>90487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152399</xdr:colOff>
      <xdr:row>13</xdr:row>
      <xdr:rowOff>38099</xdr:rowOff>
    </xdr:from>
    <xdr:to>
      <xdr:col>20</xdr:col>
      <xdr:colOff>161925</xdr:colOff>
      <xdr:row>30</xdr:row>
      <xdr:rowOff>76198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tabSelected="1" workbookViewId="0">
      <selection activeCell="D13" sqref="D13"/>
    </sheetView>
  </sheetViews>
  <sheetFormatPr defaultRowHeight="15"/>
  <cols>
    <col min="1" max="1" width="30.140625" style="1" customWidth="1"/>
    <col min="2" max="2" width="17.5703125" style="1" customWidth="1"/>
    <col min="3" max="3" width="9.140625" style="1"/>
    <col min="4" max="6" width="14" style="1" customWidth="1"/>
    <col min="7" max="7" width="10" style="1" customWidth="1"/>
    <col min="8" max="8" width="14.140625" style="1" customWidth="1"/>
    <col min="9" max="10" width="9.140625" style="1"/>
    <col min="11" max="11" width="16.140625" style="1" customWidth="1"/>
    <col min="12" max="13" width="14.28515625" style="1" customWidth="1"/>
    <col min="14" max="14" width="23.42578125" style="1" customWidth="1"/>
    <col min="15" max="15" width="13.28515625" style="1" customWidth="1"/>
    <col min="16" max="16384" width="9.140625" style="1"/>
  </cols>
  <sheetData>
    <row r="1" spans="1:15" s="26" customFormat="1" ht="45">
      <c r="A1" s="23" t="s">
        <v>0</v>
      </c>
      <c r="B1" s="23" t="s">
        <v>6</v>
      </c>
      <c r="C1" s="23" t="s">
        <v>7</v>
      </c>
      <c r="D1" s="23" t="s">
        <v>9</v>
      </c>
      <c r="E1" s="23" t="s">
        <v>12</v>
      </c>
      <c r="F1" s="23" t="s">
        <v>13</v>
      </c>
      <c r="G1" s="23" t="s">
        <v>8</v>
      </c>
      <c r="H1" s="23" t="s">
        <v>10</v>
      </c>
      <c r="I1" s="23" t="s">
        <v>14</v>
      </c>
      <c r="J1" s="23" t="s">
        <v>15</v>
      </c>
      <c r="K1" s="24" t="s">
        <v>11</v>
      </c>
      <c r="L1" s="25" t="s">
        <v>22</v>
      </c>
      <c r="M1" s="23" t="s">
        <v>23</v>
      </c>
      <c r="N1" s="23" t="s">
        <v>24</v>
      </c>
      <c r="O1" s="23" t="s">
        <v>20</v>
      </c>
    </row>
    <row r="2" spans="1:15">
      <c r="A2" s="4"/>
      <c r="L2" s="8"/>
      <c r="N2" s="8"/>
    </row>
    <row r="3" spans="1:15">
      <c r="A3" s="3" t="s">
        <v>1</v>
      </c>
      <c r="B3" s="4">
        <v>13038</v>
      </c>
      <c r="C3" s="4">
        <v>2548</v>
      </c>
      <c r="D3" s="5">
        <f>C3/B3</f>
        <v>0.19542874674029759</v>
      </c>
      <c r="E3" s="4">
        <v>3071</v>
      </c>
      <c r="F3" s="10">
        <f>E3/K3</f>
        <v>0.24001563110590074</v>
      </c>
      <c r="G3" s="4">
        <v>1142</v>
      </c>
      <c r="H3" s="5">
        <f>G3/B3</f>
        <v>8.7590121184230707E-2</v>
      </c>
      <c r="I3" s="4">
        <v>1333</v>
      </c>
      <c r="J3" s="6">
        <f>I3/K3</f>
        <v>0.10418132082844861</v>
      </c>
      <c r="K3" s="13">
        <v>12795</v>
      </c>
      <c r="L3" s="7">
        <f>D3+H3</f>
        <v>0.28301886792452829</v>
      </c>
      <c r="M3" s="16">
        <f>F3+J3</f>
        <v>0.34419695193434935</v>
      </c>
      <c r="N3" s="14">
        <f t="shared" ref="N3:N11" si="0">(F3+J3)-(D3+H3)</f>
        <v>6.1178084009821054E-2</v>
      </c>
      <c r="O3" s="5">
        <f t="shared" ref="O3:O11" si="1">(K3-B3)/K3</f>
        <v>-1.899179366940211E-2</v>
      </c>
    </row>
    <row r="4" spans="1:15">
      <c r="A4" s="3" t="s">
        <v>2</v>
      </c>
      <c r="B4" s="4">
        <v>22538</v>
      </c>
      <c r="C4" s="4">
        <v>1479</v>
      </c>
      <c r="D4" s="5">
        <f t="shared" ref="D4:D13" si="2">C4/B4</f>
        <v>6.5622504215103378E-2</v>
      </c>
      <c r="E4" s="4">
        <v>2454</v>
      </c>
      <c r="F4" s="11">
        <f t="shared" ref="F4:F13" si="3">E4/K4</f>
        <v>9.9955195307726771E-2</v>
      </c>
      <c r="G4" s="4">
        <v>2137</v>
      </c>
      <c r="H4" s="5">
        <f t="shared" ref="H4:H13" si="4">G4/B4</f>
        <v>9.4817641316887039E-2</v>
      </c>
      <c r="I4" s="4">
        <v>4284</v>
      </c>
      <c r="J4" s="6">
        <f t="shared" ref="J4:J13" si="5">I4/K4</f>
        <v>0.17449391063500469</v>
      </c>
      <c r="K4" s="13">
        <v>24551</v>
      </c>
      <c r="L4" s="7">
        <f t="shared" ref="L4:L13" si="6">D4+H4</f>
        <v>0.16044014553199043</v>
      </c>
      <c r="M4" s="16">
        <f t="shared" ref="M4:M10" si="7">F4+J4</f>
        <v>0.27444910594273147</v>
      </c>
      <c r="N4" s="9">
        <f t="shared" si="0"/>
        <v>0.11400896041074104</v>
      </c>
      <c r="O4" s="5">
        <f t="shared" si="1"/>
        <v>8.1992586860005698E-2</v>
      </c>
    </row>
    <row r="5" spans="1:15">
      <c r="A5" s="3" t="s">
        <v>3</v>
      </c>
      <c r="B5" s="4">
        <v>19806</v>
      </c>
      <c r="C5" s="4">
        <v>1363</v>
      </c>
      <c r="D5" s="5">
        <f t="shared" si="2"/>
        <v>6.8817530041401592E-2</v>
      </c>
      <c r="E5" s="4">
        <v>1991</v>
      </c>
      <c r="F5" s="11">
        <f t="shared" si="3"/>
        <v>8.4461035930937942E-2</v>
      </c>
      <c r="G5" s="4">
        <v>2488</v>
      </c>
      <c r="H5" s="5">
        <f t="shared" si="4"/>
        <v>0.12561849944461273</v>
      </c>
      <c r="I5" s="4">
        <v>4186</v>
      </c>
      <c r="J5" s="12">
        <f t="shared" si="5"/>
        <v>0.17757604038518643</v>
      </c>
      <c r="K5" s="13">
        <v>23573</v>
      </c>
      <c r="L5" s="7">
        <f t="shared" si="6"/>
        <v>0.19443602948601432</v>
      </c>
      <c r="M5" s="16">
        <f t="shared" si="7"/>
        <v>0.26203707631612438</v>
      </c>
      <c r="N5" s="9">
        <f t="shared" si="0"/>
        <v>6.7601046830110062E-2</v>
      </c>
      <c r="O5" s="5">
        <f t="shared" si="1"/>
        <v>0.15980146778093582</v>
      </c>
    </row>
    <row r="6" spans="1:15">
      <c r="A6" s="3" t="s">
        <v>4</v>
      </c>
      <c r="B6" s="4">
        <v>15455</v>
      </c>
      <c r="C6" s="4">
        <v>3049</v>
      </c>
      <c r="D6" s="5">
        <f t="shared" si="2"/>
        <v>0.19728243286962149</v>
      </c>
      <c r="E6" s="4">
        <v>4095</v>
      </c>
      <c r="F6" s="10">
        <f t="shared" si="3"/>
        <v>0.25983502538071068</v>
      </c>
      <c r="G6" s="4">
        <v>3143</v>
      </c>
      <c r="H6" s="5">
        <f t="shared" si="4"/>
        <v>0.20336460692332578</v>
      </c>
      <c r="I6" s="4">
        <v>2537</v>
      </c>
      <c r="J6" s="6">
        <f t="shared" si="5"/>
        <v>0.1609771573604061</v>
      </c>
      <c r="K6" s="13">
        <v>15760</v>
      </c>
      <c r="L6" s="7">
        <f t="shared" si="6"/>
        <v>0.40064703979294725</v>
      </c>
      <c r="M6" s="16">
        <f t="shared" si="7"/>
        <v>0.42081218274111676</v>
      </c>
      <c r="N6" s="14">
        <f t="shared" si="0"/>
        <v>2.0165142948169512E-2</v>
      </c>
      <c r="O6" s="5">
        <f t="shared" si="1"/>
        <v>1.9352791878172588E-2</v>
      </c>
    </row>
    <row r="7" spans="1:15">
      <c r="A7" s="3" t="s">
        <v>5</v>
      </c>
      <c r="B7" s="4">
        <v>9874</v>
      </c>
      <c r="C7" s="4">
        <v>109</v>
      </c>
      <c r="D7" s="5">
        <f t="shared" si="2"/>
        <v>1.1039092566335831E-2</v>
      </c>
      <c r="E7" s="4">
        <v>152</v>
      </c>
      <c r="F7" s="11">
        <f t="shared" si="3"/>
        <v>1.5541922290388548E-2</v>
      </c>
      <c r="G7" s="4">
        <v>214</v>
      </c>
      <c r="H7" s="5">
        <f t="shared" si="4"/>
        <v>2.1673080818310715E-2</v>
      </c>
      <c r="I7" s="4">
        <v>315</v>
      </c>
      <c r="J7" s="6">
        <f t="shared" si="5"/>
        <v>3.2208588957055216E-2</v>
      </c>
      <c r="K7" s="13">
        <v>9780</v>
      </c>
      <c r="L7" s="7">
        <f t="shared" si="6"/>
        <v>3.2712173384646548E-2</v>
      </c>
      <c r="M7" s="16">
        <f t="shared" si="7"/>
        <v>4.7750511247443762E-2</v>
      </c>
      <c r="N7" s="14">
        <f t="shared" si="0"/>
        <v>1.5038337862797214E-2</v>
      </c>
      <c r="O7" s="5">
        <f t="shared" si="1"/>
        <v>-9.6114519427402869E-3</v>
      </c>
    </row>
    <row r="8" spans="1:15">
      <c r="A8" s="3" t="s">
        <v>16</v>
      </c>
      <c r="B8" s="4">
        <v>18375</v>
      </c>
      <c r="C8" s="4">
        <v>457</v>
      </c>
      <c r="D8" s="5">
        <f t="shared" si="2"/>
        <v>2.4870748299319727E-2</v>
      </c>
      <c r="E8" s="4">
        <v>649</v>
      </c>
      <c r="F8" s="11">
        <f t="shared" si="3"/>
        <v>3.278274486033237E-2</v>
      </c>
      <c r="G8" s="4">
        <v>865</v>
      </c>
      <c r="H8" s="5">
        <f t="shared" si="4"/>
        <v>4.7074829931972789E-2</v>
      </c>
      <c r="I8" s="4">
        <v>1390</v>
      </c>
      <c r="J8" s="6">
        <f t="shared" si="5"/>
        <v>7.0212658483608623E-2</v>
      </c>
      <c r="K8" s="13">
        <v>19797</v>
      </c>
      <c r="L8" s="7">
        <f t="shared" si="6"/>
        <v>7.1945578231292523E-2</v>
      </c>
      <c r="M8" s="16">
        <f t="shared" si="7"/>
        <v>0.102995403343941</v>
      </c>
      <c r="N8" s="14">
        <f t="shared" si="0"/>
        <v>3.1049825112648477E-2</v>
      </c>
      <c r="O8" s="5">
        <f t="shared" si="1"/>
        <v>7.1829065009849979E-2</v>
      </c>
    </row>
    <row r="9" spans="1:15">
      <c r="A9" s="3" t="s">
        <v>17</v>
      </c>
      <c r="B9" s="4">
        <v>22939</v>
      </c>
      <c r="C9" s="4">
        <v>3822</v>
      </c>
      <c r="D9" s="5">
        <f t="shared" si="2"/>
        <v>0.16661580714067745</v>
      </c>
      <c r="E9" s="4">
        <v>3686</v>
      </c>
      <c r="F9" s="11">
        <f t="shared" si="3"/>
        <v>0.15027723418134378</v>
      </c>
      <c r="G9" s="4">
        <v>3603</v>
      </c>
      <c r="H9" s="5">
        <f t="shared" si="4"/>
        <v>0.15706874754784428</v>
      </c>
      <c r="I9" s="4">
        <v>5080</v>
      </c>
      <c r="J9" s="12">
        <f t="shared" si="5"/>
        <v>0.20711024135681669</v>
      </c>
      <c r="K9" s="13">
        <v>24528</v>
      </c>
      <c r="L9" s="7">
        <f t="shared" si="6"/>
        <v>0.32368455468852175</v>
      </c>
      <c r="M9" s="16">
        <f t="shared" si="7"/>
        <v>0.35738747553816047</v>
      </c>
      <c r="N9" s="14">
        <f t="shared" si="0"/>
        <v>3.3702920849638718E-2</v>
      </c>
      <c r="O9" s="5">
        <f t="shared" si="1"/>
        <v>6.478310502283105E-2</v>
      </c>
    </row>
    <row r="10" spans="1:15">
      <c r="A10" s="3" t="s">
        <v>18</v>
      </c>
      <c r="B10" s="4">
        <v>23803</v>
      </c>
      <c r="C10" s="4">
        <v>2771</v>
      </c>
      <c r="D10" s="5">
        <f t="shared" si="2"/>
        <v>0.11641389740788977</v>
      </c>
      <c r="E10" s="4">
        <v>2455</v>
      </c>
      <c r="F10" s="11">
        <f t="shared" si="3"/>
        <v>0.10175322253077465</v>
      </c>
      <c r="G10" s="4">
        <v>2102</v>
      </c>
      <c r="H10" s="5">
        <f t="shared" si="4"/>
        <v>8.8308196445826159E-2</v>
      </c>
      <c r="I10" s="4">
        <v>2857</v>
      </c>
      <c r="J10" s="6">
        <f t="shared" si="5"/>
        <v>0.1184150536743068</v>
      </c>
      <c r="K10" s="13">
        <v>24127</v>
      </c>
      <c r="L10" s="7">
        <f t="shared" si="6"/>
        <v>0.20472209385371593</v>
      </c>
      <c r="M10" s="16">
        <f t="shared" si="7"/>
        <v>0.22016827620508145</v>
      </c>
      <c r="N10" s="14">
        <f t="shared" si="0"/>
        <v>1.5446182351365523E-2</v>
      </c>
      <c r="O10" s="5">
        <f t="shared" si="1"/>
        <v>1.342893853359307E-2</v>
      </c>
    </row>
    <row r="11" spans="1:15">
      <c r="A11" s="3" t="s">
        <v>19</v>
      </c>
      <c r="B11" s="4">
        <v>19936</v>
      </c>
      <c r="C11" s="4">
        <v>1082</v>
      </c>
      <c r="D11" s="5">
        <f t="shared" si="2"/>
        <v>5.4273675762439806E-2</v>
      </c>
      <c r="E11" s="4">
        <v>2155</v>
      </c>
      <c r="F11" s="10">
        <f t="shared" si="3"/>
        <v>9.2984121505005179E-2</v>
      </c>
      <c r="G11" s="4">
        <v>589</v>
      </c>
      <c r="H11" s="5">
        <f t="shared" si="4"/>
        <v>2.9544542536115569E-2</v>
      </c>
      <c r="I11" s="4">
        <v>2482</v>
      </c>
      <c r="J11" s="12">
        <f t="shared" si="5"/>
        <v>0.10709354504659993</v>
      </c>
      <c r="K11" s="13">
        <v>23176</v>
      </c>
      <c r="L11" s="7">
        <f t="shared" si="6"/>
        <v>8.3818218298555375E-2</v>
      </c>
      <c r="M11" s="16">
        <f>F11+J11</f>
        <v>0.20007766655160511</v>
      </c>
      <c r="N11" s="9">
        <f t="shared" si="0"/>
        <v>0.11625944825304974</v>
      </c>
      <c r="O11" s="5">
        <f t="shared" si="1"/>
        <v>0.13979979288919572</v>
      </c>
    </row>
    <row r="12" spans="1:15">
      <c r="B12" s="18"/>
      <c r="C12" s="18"/>
      <c r="D12" s="5"/>
      <c r="E12" s="18"/>
      <c r="F12" s="11"/>
      <c r="G12" s="18"/>
      <c r="H12" s="5"/>
      <c r="I12" s="18"/>
      <c r="J12" s="15"/>
      <c r="K12" s="18"/>
      <c r="L12" s="7"/>
      <c r="M12" s="19"/>
      <c r="N12" s="17"/>
      <c r="O12" s="6"/>
    </row>
    <row r="13" spans="1:15">
      <c r="A13" s="2" t="s">
        <v>21</v>
      </c>
      <c r="B13" s="18">
        <v>80289</v>
      </c>
      <c r="C13" s="18">
        <v>10309</v>
      </c>
      <c r="D13" s="20">
        <f t="shared" si="2"/>
        <v>0.12839865984132323</v>
      </c>
      <c r="E13" s="18">
        <v>12840</v>
      </c>
      <c r="F13" s="21">
        <f t="shared" si="3"/>
        <v>0.14781557589362804</v>
      </c>
      <c r="G13" s="18">
        <v>8537</v>
      </c>
      <c r="H13" s="20">
        <f t="shared" si="4"/>
        <v>0.10632838869583629</v>
      </c>
      <c r="I13" s="18">
        <v>12905</v>
      </c>
      <c r="J13" s="21">
        <f t="shared" si="5"/>
        <v>0.14856386346629827</v>
      </c>
      <c r="K13" s="18">
        <v>86865</v>
      </c>
      <c r="L13" s="19">
        <f t="shared" si="6"/>
        <v>0.23472704853715953</v>
      </c>
      <c r="M13" s="19">
        <f t="shared" ref="M13" si="8">F13+J13</f>
        <v>0.29637943935992628</v>
      </c>
      <c r="N13" s="22">
        <f>(F13+J13)-(D13+H13)</f>
        <v>6.1652390822766745E-2</v>
      </c>
      <c r="O13" s="20">
        <f>(K13-B13)/K13</f>
        <v>7.5703678121222584E-2</v>
      </c>
    </row>
  </sheetData>
  <pageMargins left="0.7" right="0.7" top="0.75" bottom="0.75" header="0.3" footer="0.3"/>
  <pageSetup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St. Margaret's Episcopal 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Fulk. Aaron</dc:creator>
  <cp:lastModifiedBy>Steve Frappier</cp:lastModifiedBy>
  <cp:lastPrinted>2014-05-06T15:33:39Z</cp:lastPrinted>
  <dcterms:created xsi:type="dcterms:W3CDTF">2014-05-06T15:10:51Z</dcterms:created>
  <dcterms:modified xsi:type="dcterms:W3CDTF">2014-06-19T13:20:35Z</dcterms:modified>
</cp:coreProperties>
</file>